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66925"/>
  <xr:revisionPtr revIDLastSave="0" documentId="13_ncr:1_{49D18F2F-B414-4B22-9CC3-DA0AD01C5FD7}" xr6:coauthVersionLast="36" xr6:coauthVersionMax="36" xr10:uidLastSave="{00000000-0000-0000-0000-000000000000}"/>
  <bookViews>
    <workbookView xWindow="-105" yWindow="-105" windowWidth="30930" windowHeight="16890" xr2:uid="{00000000-000D-0000-FFFF-FFFF00000000}"/>
  </bookViews>
  <sheets>
    <sheet name="PZTS Praha 2_2025" sheetId="2" r:id="rId1"/>
  </sheets>
  <definedNames>
    <definedName name="A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2" l="1"/>
  <c r="H22" i="2" l="1"/>
  <c r="F22" i="2"/>
  <c r="I22" i="2" s="1"/>
  <c r="I69" i="2" l="1"/>
  <c r="H68" i="2"/>
  <c r="H71" i="2" s="1"/>
  <c r="F68" i="2"/>
  <c r="I68" i="2" l="1"/>
  <c r="I71" i="2" s="1"/>
  <c r="I62" i="2" s="1"/>
  <c r="I64" i="2" s="1"/>
  <c r="I63" i="2" s="1"/>
  <c r="F71" i="2"/>
  <c r="H39" i="2" l="1"/>
  <c r="F32" i="2"/>
  <c r="H32" i="2"/>
  <c r="F33" i="2"/>
  <c r="H33" i="2"/>
  <c r="F34" i="2"/>
  <c r="H34" i="2"/>
  <c r="F35" i="2"/>
  <c r="H35" i="2"/>
  <c r="F36" i="2"/>
  <c r="H36" i="2"/>
  <c r="F38" i="2"/>
  <c r="H38" i="2"/>
  <c r="F39" i="2"/>
  <c r="F40" i="2"/>
  <c r="H40" i="2"/>
  <c r="F41" i="2"/>
  <c r="H41" i="2"/>
  <c r="F42" i="2"/>
  <c r="F43" i="2"/>
  <c r="H43" i="2"/>
  <c r="F44" i="2"/>
  <c r="H44" i="2"/>
  <c r="F45" i="2"/>
  <c r="H45" i="2"/>
  <c r="F46" i="2"/>
  <c r="H46" i="2"/>
  <c r="F47" i="2"/>
  <c r="H47" i="2"/>
  <c r="F48" i="2"/>
  <c r="H48" i="2"/>
  <c r="F49" i="2"/>
  <c r="H49" i="2"/>
  <c r="F50" i="2"/>
  <c r="H50" i="2"/>
  <c r="F51" i="2"/>
  <c r="H51" i="2"/>
  <c r="F52" i="2"/>
  <c r="H52" i="2"/>
  <c r="F53" i="2"/>
  <c r="H53" i="2"/>
  <c r="H21" i="2"/>
  <c r="H23" i="2"/>
  <c r="H26" i="2"/>
  <c r="H27" i="2"/>
  <c r="H28" i="2"/>
  <c r="H37" i="2"/>
  <c r="H31" i="2"/>
  <c r="F37" i="2"/>
  <c r="F54" i="2"/>
  <c r="F20" i="2"/>
  <c r="F21" i="2"/>
  <c r="F23" i="2"/>
  <c r="F26" i="2"/>
  <c r="F27" i="2"/>
  <c r="F28" i="2"/>
  <c r="F31" i="2"/>
  <c r="F13" i="2"/>
  <c r="H13" i="2"/>
  <c r="F14" i="2"/>
  <c r="H14" i="2"/>
  <c r="F15" i="2"/>
  <c r="H15" i="2"/>
  <c r="F16" i="2"/>
  <c r="H16" i="2"/>
  <c r="F17" i="2"/>
  <c r="H17" i="2"/>
  <c r="F18" i="2"/>
  <c r="H18" i="2"/>
  <c r="F19" i="2"/>
  <c r="H19" i="2"/>
  <c r="H20" i="2"/>
  <c r="I43" i="2" l="1"/>
  <c r="I35" i="2"/>
  <c r="I32" i="2"/>
  <c r="I39" i="2"/>
  <c r="I45" i="2"/>
  <c r="I48" i="2"/>
  <c r="I44" i="2"/>
  <c r="I49" i="2"/>
  <c r="I40" i="2"/>
  <c r="I38" i="2"/>
  <c r="I52" i="2"/>
  <c r="I50" i="2"/>
  <c r="I53" i="2"/>
  <c r="I51" i="2"/>
  <c r="I46" i="2"/>
  <c r="I36" i="2"/>
  <c r="I34" i="2"/>
  <c r="I41" i="2"/>
  <c r="I33" i="2"/>
  <c r="I47" i="2"/>
  <c r="I42" i="2"/>
  <c r="I18" i="2"/>
  <c r="I16" i="2"/>
  <c r="I14" i="2"/>
  <c r="I13" i="2"/>
  <c r="I31" i="2"/>
  <c r="I27" i="2"/>
  <c r="I19" i="2"/>
  <c r="I17" i="2"/>
  <c r="I15" i="2"/>
  <c r="I37" i="2"/>
  <c r="I28" i="2"/>
  <c r="I26" i="2"/>
  <c r="I23" i="2"/>
  <c r="I20" i="2"/>
  <c r="I21" i="2"/>
  <c r="I29" i="2" l="1"/>
  <c r="F12" i="2"/>
  <c r="H54" i="2" l="1"/>
  <c r="I54" i="2" s="1"/>
  <c r="I55" i="2" s="1"/>
  <c r="F57" i="2"/>
  <c r="H12" i="2"/>
  <c r="I12" i="2" s="1"/>
  <c r="I24" i="2" l="1"/>
  <c r="I57" i="2" s="1"/>
  <c r="I76" i="2" s="1"/>
  <c r="I78" i="2" s="1"/>
  <c r="I77" i="2" s="1"/>
  <c r="H57" i="2"/>
  <c r="I4" i="2" l="1"/>
  <c r="I6" i="2" s="1"/>
  <c r="I5" i="2" s="1"/>
</calcChain>
</file>

<file path=xl/sharedStrings.xml><?xml version="1.0" encoding="utf-8"?>
<sst xmlns="http://schemas.openxmlformats.org/spreadsheetml/2006/main" count="138" uniqueCount="84">
  <si>
    <t>Název zakázky:</t>
  </si>
  <si>
    <t>Součet</t>
  </si>
  <si>
    <t xml:space="preserve">Celkem bez DPH </t>
  </si>
  <si>
    <t>DPH 21%</t>
  </si>
  <si>
    <t xml:space="preserve">Celkem vč. DPH </t>
  </si>
  <si>
    <t>Popis produktu</t>
  </si>
  <si>
    <t>Dodávka Jed.cena</t>
  </si>
  <si>
    <t>Dodávka Cel.cena</t>
  </si>
  <si>
    <t>Montáž Jed.cena</t>
  </si>
  <si>
    <t>Montáž Cel.cena</t>
  </si>
  <si>
    <t>Dodávka + montáž celkem</t>
  </si>
  <si>
    <t>ks</t>
  </si>
  <si>
    <t>Typové označení produktu</t>
  </si>
  <si>
    <t>kpl</t>
  </si>
  <si>
    <t>Dominus3-XL-02</t>
  </si>
  <si>
    <t>PS12380 VdS</t>
  </si>
  <si>
    <t>CCU-EXP</t>
  </si>
  <si>
    <t>Dominus3 - PRO</t>
  </si>
  <si>
    <t>KPD-ECO-AL-B</t>
  </si>
  <si>
    <t>CTR-STD</t>
  </si>
  <si>
    <t>UTB-16</t>
  </si>
  <si>
    <t>CTR-RPT</t>
  </si>
  <si>
    <t>UTB-32</t>
  </si>
  <si>
    <t>D3-BOX-S</t>
  </si>
  <si>
    <t>D3-BOX-XL70-PWR</t>
  </si>
  <si>
    <t>PS12650 VdS</t>
  </si>
  <si>
    <t>Dodávka PZTS - Ústředna a přísl.</t>
  </si>
  <si>
    <t>Dodávka PZTS - Čidla</t>
  </si>
  <si>
    <t>AGB800</t>
  </si>
  <si>
    <t>Akustický detektor tříštění skla s AM, dosah</t>
  </si>
  <si>
    <t>PDM-IXE12T</t>
  </si>
  <si>
    <t>MAGIC duální detektor (PIR/mikrovlna 10.525 GHz) s anti-maskingem v moderním plochém designu, spolu se sofistikovaným algoritmem Matchtec a patentovaným MAGIC zrcadlem poskytuje skvělé detekční vlastnosti, dosah 12m/20m záclona, nízká spotřeba 6,3mA, autotest a End-of-Line koncept.</t>
  </si>
  <si>
    <t>MAS-TH</t>
  </si>
  <si>
    <t>Demontáž stávající technologie</t>
  </si>
  <si>
    <t>SUPERBUS AB01</t>
  </si>
  <si>
    <t>Trubka pevná VRM pr.25/22,1mm, šedá, (1ks=3m)</t>
  </si>
  <si>
    <t>Nasouvací spojka SM 25, sv. šedá</t>
  </si>
  <si>
    <t>Koleno pr.25, 90°</t>
  </si>
  <si>
    <t>EIP25020</t>
  </si>
  <si>
    <t>Lišta 25x20mm, bílá</t>
  </si>
  <si>
    <t>DIM</t>
  </si>
  <si>
    <t>Drobný instalační materiál</t>
  </si>
  <si>
    <t>Montáž, zapojení zařízení</t>
  </si>
  <si>
    <t>Montáž instalačního materiálu</t>
  </si>
  <si>
    <t>Stavební přípomoc</t>
  </si>
  <si>
    <t>Oživení a zprovoznění systému</t>
  </si>
  <si>
    <t>Programování, nastavení zařízení</t>
  </si>
  <si>
    <t>Programování SW nadstavby - přípomoce</t>
  </si>
  <si>
    <t>Projekční práce - součinnost</t>
  </si>
  <si>
    <t>Výchozí funkční zkouška systému PZTS</t>
  </si>
  <si>
    <t>Příplatek za noční práce</t>
  </si>
  <si>
    <t>SW nadstavba Simteco programování grafické nadstavby</t>
  </si>
  <si>
    <t>SW nadstavba Simteco licence</t>
  </si>
  <si>
    <t>SW nadstavba Simteco grafické podklady</t>
  </si>
  <si>
    <t>SW nadstavba Simteco konektivita velín</t>
  </si>
  <si>
    <t>Náklady na dopravu a přepravu materiálu</t>
  </si>
  <si>
    <t>Náklady na přepravu osob a ubytování</t>
  </si>
  <si>
    <t>Ostatní režijní náklady</t>
  </si>
  <si>
    <t>Dodávka PZTS - Instalační materiál</t>
  </si>
  <si>
    <t>m</t>
  </si>
  <si>
    <t>kpl.</t>
  </si>
  <si>
    <t>Rozšíření ústředny Dominus3 o 4 ADN sběrnice</t>
  </si>
  <si>
    <t>Licence Dominus3 - PRO (1000 zón, 100 dveří, 1000</t>
  </si>
  <si>
    <t>Dotykový ovládací panel, černé provedení</t>
  </si>
  <si>
    <t>Koncentrátor 8x vstup, 1x výstup, analogový vstup/</t>
  </si>
  <si>
    <t>Propojovací pole 16 výstupů</t>
  </si>
  <si>
    <t>Koncentrátor s oddělovačem, 8x vstup, 1x výstup, a</t>
  </si>
  <si>
    <t>Propojovací pole 32 výstupů</t>
  </si>
  <si>
    <t>Montážní box pro 1x PZTS nebo EKV modul</t>
  </si>
  <si>
    <t>Sestava montážního boxu se systémovým zdrojem 12V/</t>
  </si>
  <si>
    <t xml:space="preserve">Základní sestava ústředny Dominus3 v boxu XL </t>
  </si>
  <si>
    <t>Stíněný kabel 2x1mm + 2x2x0,5mm, zesílené napájecí žíly</t>
  </si>
  <si>
    <t>Modernizace PZTS v ČRo Praha 2</t>
  </si>
  <si>
    <t>ČRo - PZTS Vinohradská 12 + Římská 15</t>
  </si>
  <si>
    <t>ČRo Praha 2 - roční kontroly</t>
  </si>
  <si>
    <t>Pravidelná kontrola a zkouška PZTS (1/rok)</t>
  </si>
  <si>
    <t>Celkem za zakázku včetně ročních zkoušek</t>
  </si>
  <si>
    <t>AKU 12V/65Ah se šroubovými svorkami M6 a životností až 10 let</t>
  </si>
  <si>
    <t>AKU 12V/38Ah se šroubovými svorkami M6 a životností až 10 let</t>
  </si>
  <si>
    <t>Tísňové NC tlačítko s odklopným krytem a pamětí poplachu</t>
  </si>
  <si>
    <t>Projekt - DSPS</t>
  </si>
  <si>
    <t>POZNÁMKA:</t>
  </si>
  <si>
    <t>Položky 12 - 21 jsou prvky PZTS Dominus3; odůvodnění použití viz samostatný dokument - Technická specifikace.</t>
  </si>
  <si>
    <r>
      <rPr>
        <u/>
        <sz val="11"/>
        <color rgb="FF000000"/>
        <rFont val="Calibri"/>
        <family val="2"/>
        <charset val="238"/>
        <scheme val="minor"/>
      </rPr>
      <t xml:space="preserve">Zdůvodnění: </t>
    </r>
    <r>
      <rPr>
        <sz val="11"/>
        <color rgb="FF000000"/>
        <rFont val="Calibri"/>
        <family val="2"/>
        <charset val="238"/>
        <scheme val="minor"/>
      </rPr>
      <t xml:space="preserve">Výměna z důvodu modernizace a rozšíření stávajícího systému PZTS Dominus3 v budově Římská 13 do budov Vinohradská 12 a Římská 15, kde bude nahrazen zastaralý systém Dominus Millennium. Výrobek je nutný z důvodu kompability se novým systémem Dominus3. Nový dodaný systém PZTS na objekty Vinohradská 12 a Římská 15 musí umožňovat přímé zasíťování ke stávajícímu provozovanému systému PZTS Dominus3 v objektu Římská 13 (vč. vzájemné komunikace) a rovněž musí být přímo napojen na bezpečnostní SW nadstavbu SIMTECO (od společnosti Integoo, s.r.o.), umístěného na velínu ČRo Praha 2.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</si>
</sst>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2"/>
      <color indexed="0"/>
      <name val="Arial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0"/>
      <name val="Calibri"/>
      <family val="2"/>
      <charset val="238"/>
      <scheme val="minor"/>
    </font>
    <font>
      <sz val="10"/>
      <name val="Helv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indexed="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8"/>
      <color indexed="8"/>
      <name val="Arial CE"/>
    </font>
    <font>
      <b/>
      <i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b/>
      <i/>
      <sz val="9"/>
      <color indexed="8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u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horizontal="left" vertical="top" wrapText="1"/>
    </xf>
    <xf numFmtId="0" fontId="1" fillId="0" borderId="0"/>
    <xf numFmtId="0" fontId="5" fillId="0" borderId="0"/>
  </cellStyleXfs>
  <cellXfs count="79">
    <xf numFmtId="0" fontId="0" fillId="0" borderId="0" xfId="0">
      <alignment horizontal="left" vertical="top" wrapText="1"/>
    </xf>
    <xf numFmtId="0" fontId="3" fillId="0" borderId="0" xfId="2" applyFont="1" applyAlignment="1">
      <alignment vertical="center"/>
    </xf>
    <xf numFmtId="0" fontId="4" fillId="0" borderId="0" xfId="0" applyFont="1" applyAlignment="1">
      <alignment vertical="center"/>
    </xf>
    <xf numFmtId="0" fontId="12" fillId="0" borderId="0" xfId="2" applyFont="1" applyAlignment="1">
      <alignment vertical="center"/>
    </xf>
    <xf numFmtId="0" fontId="6" fillId="0" borderId="4" xfId="2" applyFont="1" applyBorder="1" applyAlignment="1" applyProtection="1">
      <alignment vertical="center"/>
      <protection locked="0" hidden="1"/>
    </xf>
    <xf numFmtId="0" fontId="6" fillId="0" borderId="5" xfId="2" applyFont="1" applyBorder="1" applyAlignment="1" applyProtection="1">
      <alignment horizontal="center" vertical="center" wrapText="1"/>
      <protection locked="0" hidden="1"/>
    </xf>
    <xf numFmtId="0" fontId="6" fillId="0" borderId="5" xfId="2" applyFont="1" applyBorder="1" applyAlignment="1" applyProtection="1">
      <alignment horizontal="left" vertical="center" wrapText="1"/>
      <protection locked="0" hidden="1"/>
    </xf>
    <xf numFmtId="0" fontId="2" fillId="0" borderId="6" xfId="2" applyFont="1" applyBorder="1" applyAlignment="1" applyProtection="1">
      <alignment horizontal="center" vertical="center"/>
      <protection locked="0" hidden="1"/>
    </xf>
    <xf numFmtId="0" fontId="14" fillId="0" borderId="7" xfId="2" applyFont="1" applyBorder="1" applyAlignment="1" applyProtection="1">
      <alignment horizontal="center" vertical="center"/>
      <protection locked="0" hidden="1"/>
    </xf>
    <xf numFmtId="0" fontId="15" fillId="0" borderId="8" xfId="2" applyFont="1" applyBorder="1" applyAlignment="1" applyProtection="1">
      <alignment vertical="center"/>
      <protection locked="0" hidden="1"/>
    </xf>
    <xf numFmtId="0" fontId="7" fillId="0" borderId="0" xfId="2" applyFont="1" applyAlignment="1" applyProtection="1">
      <alignment horizontal="left" vertical="center" wrapText="1"/>
      <protection locked="0" hidden="1"/>
    </xf>
    <xf numFmtId="0" fontId="7" fillId="0" borderId="0" xfId="2" applyFont="1" applyAlignment="1" applyProtection="1">
      <alignment horizontal="center" vertical="center" wrapText="1"/>
      <protection locked="0" hidden="1"/>
    </xf>
    <xf numFmtId="0" fontId="15" fillId="0" borderId="0" xfId="2" applyFont="1" applyAlignment="1" applyProtection="1">
      <alignment vertical="center"/>
      <protection locked="0" hidden="1"/>
    </xf>
    <xf numFmtId="2" fontId="7" fillId="0" borderId="0" xfId="2" applyNumberFormat="1" applyFont="1" applyAlignment="1" applyProtection="1">
      <alignment horizontal="center" vertical="center"/>
      <protection locked="0" hidden="1"/>
    </xf>
    <xf numFmtId="2" fontId="7" fillId="0" borderId="9" xfId="2" applyNumberFormat="1" applyFont="1" applyBorder="1" applyAlignment="1" applyProtection="1">
      <alignment horizontal="center" vertical="center"/>
      <protection locked="0" hidden="1"/>
    </xf>
    <xf numFmtId="0" fontId="15" fillId="0" borderId="0" xfId="2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left" vertical="center"/>
    </xf>
    <xf numFmtId="0" fontId="21" fillId="2" borderId="0" xfId="0" applyFont="1" applyFill="1" applyAlignment="1">
      <alignment horizontal="left" vertical="center"/>
    </xf>
    <xf numFmtId="0" fontId="2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 wrapText="1"/>
    </xf>
    <xf numFmtId="0" fontId="21" fillId="2" borderId="9" xfId="0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horizontal="center" vertical="center" wrapText="1"/>
    </xf>
    <xf numFmtId="4" fontId="22" fillId="2" borderId="2" xfId="0" applyNumberFormat="1" applyFont="1" applyFill="1" applyBorder="1" applyAlignment="1">
      <alignment vertical="center"/>
    </xf>
    <xf numFmtId="4" fontId="22" fillId="2" borderId="17" xfId="0" applyNumberFormat="1" applyFont="1" applyFill="1" applyBorder="1" applyAlignment="1">
      <alignment vertical="center"/>
    </xf>
    <xf numFmtId="49" fontId="23" fillId="0" borderId="16" xfId="0" applyNumberFormat="1" applyFont="1" applyBorder="1" applyAlignment="1">
      <alignment vertical="top" wrapText="1"/>
    </xf>
    <xf numFmtId="0" fontId="22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vertical="center"/>
    </xf>
    <xf numFmtId="4" fontId="22" fillId="0" borderId="17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22" fillId="2" borderId="16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vertical="center" wrapText="1"/>
    </xf>
    <xf numFmtId="0" fontId="8" fillId="2" borderId="21" xfId="0" applyFont="1" applyFill="1" applyBorder="1" applyAlignment="1">
      <alignment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4" fontId="9" fillId="0" borderId="0" xfId="0" applyNumberFormat="1" applyFont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21" fillId="2" borderId="17" xfId="0" applyNumberFormat="1" applyFont="1" applyFill="1" applyBorder="1" applyAlignment="1">
      <alignment vertical="center"/>
    </xf>
    <xf numFmtId="0" fontId="7" fillId="0" borderId="5" xfId="2" applyFont="1" applyBorder="1" applyAlignment="1" applyProtection="1">
      <alignment vertical="center"/>
      <protection locked="0" hidden="1"/>
    </xf>
    <xf numFmtId="0" fontId="30" fillId="0" borderId="0" xfId="2" applyFont="1" applyAlignment="1" applyProtection="1">
      <alignment horizontal="left" vertical="center" wrapText="1"/>
      <protection locked="0" hidden="1"/>
    </xf>
    <xf numFmtId="4" fontId="22" fillId="3" borderId="2" xfId="0" applyNumberFormat="1" applyFont="1" applyFill="1" applyBorder="1" applyAlignment="1">
      <alignment vertical="center"/>
    </xf>
    <xf numFmtId="4" fontId="22" fillId="4" borderId="2" xfId="0" applyNumberFormat="1" applyFont="1" applyFill="1" applyBorder="1" applyAlignment="1">
      <alignment vertical="center"/>
    </xf>
    <xf numFmtId="4" fontId="22" fillId="4" borderId="17" xfId="0" applyNumberFormat="1" applyFont="1" applyFill="1" applyBorder="1" applyAlignment="1">
      <alignment vertical="center"/>
    </xf>
    <xf numFmtId="4" fontId="21" fillId="4" borderId="17" xfId="0" applyNumberFormat="1" applyFont="1" applyFill="1" applyBorder="1" applyAlignment="1">
      <alignment vertical="center"/>
    </xf>
    <xf numFmtId="0" fontId="16" fillId="5" borderId="13" xfId="2" applyFont="1" applyFill="1" applyBorder="1" applyAlignment="1" applyProtection="1">
      <alignment vertical="center"/>
      <protection locked="0" hidden="1"/>
    </xf>
    <xf numFmtId="0" fontId="17" fillId="5" borderId="14" xfId="2" applyFont="1" applyFill="1" applyBorder="1" applyAlignment="1" applyProtection="1">
      <alignment horizontal="left" vertical="center" wrapText="1"/>
      <protection locked="0" hidden="1"/>
    </xf>
    <xf numFmtId="0" fontId="17" fillId="5" borderId="14" xfId="2" applyFont="1" applyFill="1" applyBorder="1" applyAlignment="1" applyProtection="1">
      <alignment horizontal="center" vertical="center" wrapText="1"/>
      <protection locked="0" hidden="1"/>
    </xf>
    <xf numFmtId="4" fontId="17" fillId="5" borderId="14" xfId="2" applyNumberFormat="1" applyFont="1" applyFill="1" applyBorder="1" applyAlignment="1" applyProtection="1">
      <alignment vertical="center" wrapText="1"/>
      <protection locked="0" hidden="1"/>
    </xf>
    <xf numFmtId="0" fontId="18" fillId="5" borderId="14" xfId="2" applyFont="1" applyFill="1" applyBorder="1" applyAlignment="1" applyProtection="1">
      <alignment horizontal="left" vertical="center" wrapText="1"/>
      <protection locked="0" hidden="1"/>
    </xf>
    <xf numFmtId="4" fontId="19" fillId="5" borderId="15" xfId="2" applyNumberFormat="1" applyFont="1" applyFill="1" applyBorder="1" applyAlignment="1" applyProtection="1">
      <alignment vertical="center"/>
      <protection locked="0" hidden="1"/>
    </xf>
    <xf numFmtId="0" fontId="24" fillId="5" borderId="18" xfId="2" applyFont="1" applyFill="1" applyBorder="1" applyAlignment="1" applyProtection="1">
      <alignment vertical="center"/>
      <protection locked="0" hidden="1"/>
    </xf>
    <xf numFmtId="0" fontId="25" fillId="5" borderId="19" xfId="2" applyFont="1" applyFill="1" applyBorder="1" applyAlignment="1" applyProtection="1">
      <alignment horizontal="left" vertical="center" wrapText="1"/>
      <protection locked="0" hidden="1"/>
    </xf>
    <xf numFmtId="0" fontId="25" fillId="5" borderId="19" xfId="2" applyFont="1" applyFill="1" applyBorder="1" applyAlignment="1" applyProtection="1">
      <alignment horizontal="center" vertical="center" wrapText="1"/>
      <protection locked="0" hidden="1"/>
    </xf>
    <xf numFmtId="4" fontId="25" fillId="5" borderId="19" xfId="2" applyNumberFormat="1" applyFont="1" applyFill="1" applyBorder="1" applyAlignment="1" applyProtection="1">
      <alignment vertical="center" wrapText="1"/>
      <protection locked="0" hidden="1"/>
    </xf>
    <xf numFmtId="0" fontId="26" fillId="5" borderId="19" xfId="2" applyFont="1" applyFill="1" applyBorder="1" applyAlignment="1" applyProtection="1">
      <alignment horizontal="left" vertical="center" wrapText="1"/>
      <protection locked="0" hidden="1"/>
    </xf>
    <xf numFmtId="4" fontId="27" fillId="5" borderId="20" xfId="2" applyNumberFormat="1" applyFont="1" applyFill="1" applyBorder="1" applyAlignment="1" applyProtection="1">
      <alignment vertical="center"/>
      <protection locked="0" hidden="1"/>
    </xf>
    <xf numFmtId="0" fontId="31" fillId="5" borderId="13" xfId="2" applyFont="1" applyFill="1" applyBorder="1" applyAlignment="1" applyProtection="1">
      <alignment vertical="center"/>
      <protection locked="0" hidden="1"/>
    </xf>
    <xf numFmtId="0" fontId="8" fillId="6" borderId="16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horizontal="left" vertical="center" wrapText="1"/>
    </xf>
    <xf numFmtId="0" fontId="8" fillId="6" borderId="21" xfId="0" applyFont="1" applyFill="1" applyBorder="1" applyAlignment="1">
      <alignment horizontal="left" vertical="center" wrapText="1"/>
    </xf>
    <xf numFmtId="0" fontId="33" fillId="6" borderId="0" xfId="0" applyFont="1" applyFill="1" applyAlignment="1">
      <alignment horizontal="left" vertical="top" wrapText="1"/>
    </xf>
    <xf numFmtId="0" fontId="34" fillId="6" borderId="0" xfId="0" applyFont="1" applyFill="1" applyAlignment="1">
      <alignment horizontal="left" vertical="top" wrapText="1"/>
    </xf>
    <xf numFmtId="0" fontId="9" fillId="6" borderId="0" xfId="0" applyFont="1" applyFill="1" applyAlignment="1">
      <alignment horizontal="left" vertical="top" wrapText="1"/>
    </xf>
    <xf numFmtId="0" fontId="30" fillId="6" borderId="0" xfId="0" applyFont="1" applyFill="1" applyAlignment="1">
      <alignment horizontal="left" vertical="center" wrapText="1"/>
    </xf>
    <xf numFmtId="0" fontId="32" fillId="6" borderId="0" xfId="0" applyFont="1" applyFill="1" applyAlignment="1">
      <alignment horizontal="left" vertical="center" wrapText="1"/>
    </xf>
    <xf numFmtId="0" fontId="29" fillId="2" borderId="13" xfId="0" applyFont="1" applyFill="1" applyBorder="1" applyAlignment="1">
      <alignment horizontal="center" vertical="center" wrapText="1"/>
    </xf>
    <xf numFmtId="0" fontId="29" fillId="2" borderId="14" xfId="0" applyFont="1" applyFill="1" applyBorder="1" applyAlignment="1">
      <alignment horizontal="center" vertical="center" wrapText="1"/>
    </xf>
    <xf numFmtId="0" fontId="29" fillId="2" borderId="15" xfId="0" applyFont="1" applyFill="1" applyBorder="1" applyAlignment="1">
      <alignment horizontal="center" vertical="center" wrapText="1"/>
    </xf>
    <xf numFmtId="0" fontId="10" fillId="0" borderId="3" xfId="2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1" fillId="2" borderId="22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</cellXfs>
  <cellStyles count="3">
    <cellStyle name="Normální" xfId="0" builtinId="0"/>
    <cellStyle name="normální 2" xfId="1" xr:uid="{00000000-0005-0000-0000-000001000000}"/>
    <cellStyle name="Styl 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2"/>
  <sheetViews>
    <sheetView tabSelected="1" zoomScale="85" zoomScaleNormal="85" workbookViewId="0">
      <pane xSplit="10" ySplit="1" topLeftCell="K2" activePane="bottomRight" state="frozen"/>
      <selection activeCell="C7" sqref="C7"/>
      <selection pane="topRight" activeCell="C7" sqref="C7"/>
      <selection pane="bottomLeft" activeCell="C7" sqref="C7"/>
      <selection pane="bottomRight" activeCell="B45" sqref="B45"/>
    </sheetView>
  </sheetViews>
  <sheetFormatPr defaultColWidth="8.88671875" defaultRowHeight="12" x14ac:dyDescent="0.2"/>
  <cols>
    <col min="1" max="1" width="21.21875" style="16" customWidth="1"/>
    <col min="2" max="2" width="38.6640625" style="16" customWidth="1"/>
    <col min="3" max="3" width="3.33203125" style="34" customWidth="1"/>
    <col min="4" max="4" width="5.109375" style="34" customWidth="1"/>
    <col min="5" max="5" width="7" style="16" bestFit="1" customWidth="1"/>
    <col min="6" max="6" width="9.109375" style="16" customWidth="1"/>
    <col min="7" max="7" width="10.33203125" style="16" customWidth="1"/>
    <col min="8" max="8" width="10.6640625" style="16" customWidth="1"/>
    <col min="9" max="9" width="13.5546875" style="16" customWidth="1"/>
    <col min="10" max="10" width="2.109375" style="16" customWidth="1"/>
    <col min="11" max="12" width="8.88671875" style="16" customWidth="1"/>
    <col min="13" max="16384" width="8.88671875" style="16"/>
  </cols>
  <sheetData>
    <row r="1" spans="1:9" s="1" customFormat="1" ht="15.75" thickBot="1" x14ac:dyDescent="0.25">
      <c r="A1" s="3"/>
      <c r="B1" s="75"/>
      <c r="C1" s="76"/>
      <c r="D1" s="76"/>
      <c r="E1" s="76"/>
      <c r="F1" s="76"/>
      <c r="G1" s="76"/>
      <c r="H1" s="76"/>
      <c r="I1" s="76"/>
    </row>
    <row r="2" spans="1:9" s="1" customFormat="1" ht="16.5" customHeight="1" thickTop="1" x14ac:dyDescent="0.2">
      <c r="A2" s="4" t="s">
        <v>0</v>
      </c>
      <c r="B2" s="45" t="s">
        <v>72</v>
      </c>
      <c r="C2" s="5"/>
      <c r="D2" s="5"/>
      <c r="E2" s="6"/>
      <c r="F2" s="6"/>
      <c r="G2" s="7"/>
      <c r="H2" s="6"/>
      <c r="I2" s="8"/>
    </row>
    <row r="3" spans="1:9" s="15" customFormat="1" ht="11.25" customHeight="1" thickBot="1" x14ac:dyDescent="0.25">
      <c r="A3" s="9"/>
      <c r="B3" s="10"/>
      <c r="C3" s="11"/>
      <c r="D3" s="11"/>
      <c r="E3" s="10"/>
      <c r="F3" s="11"/>
      <c r="G3" s="12"/>
      <c r="H3" s="13"/>
      <c r="I3" s="14"/>
    </row>
    <row r="4" spans="1:9" s="2" customFormat="1" ht="16.5" thickBot="1" x14ac:dyDescent="0.25">
      <c r="A4" s="51" t="s">
        <v>2</v>
      </c>
      <c r="B4" s="52"/>
      <c r="C4" s="53"/>
      <c r="D4" s="53"/>
      <c r="E4" s="52"/>
      <c r="F4" s="54"/>
      <c r="G4" s="55"/>
      <c r="H4" s="55"/>
      <c r="I4" s="56">
        <f>SUM(I57)</f>
        <v>0</v>
      </c>
    </row>
    <row r="5" spans="1:9" s="2" customFormat="1" ht="16.5" thickBot="1" x14ac:dyDescent="0.25">
      <c r="A5" s="51" t="s">
        <v>3</v>
      </c>
      <c r="B5" s="52"/>
      <c r="C5" s="53"/>
      <c r="D5" s="53"/>
      <c r="E5" s="52"/>
      <c r="F5" s="52"/>
      <c r="G5" s="55"/>
      <c r="H5" s="55"/>
      <c r="I5" s="56">
        <f>SUM(I6-I4)</f>
        <v>0</v>
      </c>
    </row>
    <row r="6" spans="1:9" s="2" customFormat="1" ht="16.5" thickBot="1" x14ac:dyDescent="0.25">
      <c r="A6" s="51" t="s">
        <v>4</v>
      </c>
      <c r="B6" s="52"/>
      <c r="C6" s="53"/>
      <c r="D6" s="53"/>
      <c r="E6" s="52"/>
      <c r="F6" s="52"/>
      <c r="G6" s="55"/>
      <c r="H6" s="55"/>
      <c r="I6" s="56">
        <f>SUM(I4*1.21)</f>
        <v>0</v>
      </c>
    </row>
    <row r="7" spans="1:9" ht="12.75" thickBot="1" x14ac:dyDescent="0.25"/>
    <row r="8" spans="1:9" ht="21" customHeight="1" thickBot="1" x14ac:dyDescent="0.25">
      <c r="A8" s="72" t="s">
        <v>73</v>
      </c>
      <c r="B8" s="73"/>
      <c r="C8" s="73"/>
      <c r="D8" s="73"/>
      <c r="E8" s="73"/>
      <c r="F8" s="73"/>
      <c r="G8" s="73"/>
      <c r="H8" s="73"/>
      <c r="I8" s="74"/>
    </row>
    <row r="9" spans="1:9" ht="27" customHeight="1" thickBot="1" x14ac:dyDescent="0.25">
      <c r="A9" s="17" t="s">
        <v>12</v>
      </c>
      <c r="B9" s="18" t="s">
        <v>5</v>
      </c>
      <c r="C9" s="18"/>
      <c r="D9" s="18"/>
      <c r="E9" s="19" t="s">
        <v>6</v>
      </c>
      <c r="F9" s="19" t="s">
        <v>7</v>
      </c>
      <c r="G9" s="19" t="s">
        <v>8</v>
      </c>
      <c r="H9" s="19" t="s">
        <v>9</v>
      </c>
      <c r="I9" s="20" t="s">
        <v>10</v>
      </c>
    </row>
    <row r="10" spans="1:9" ht="6" customHeight="1" x14ac:dyDescent="0.2">
      <c r="A10" s="21"/>
      <c r="B10" s="22"/>
      <c r="C10" s="23"/>
      <c r="D10" s="23"/>
      <c r="E10" s="27"/>
      <c r="F10" s="24"/>
      <c r="G10" s="24"/>
      <c r="H10" s="24"/>
      <c r="I10" s="25"/>
    </row>
    <row r="11" spans="1:9" x14ac:dyDescent="0.2">
      <c r="A11" s="77" t="s">
        <v>26</v>
      </c>
      <c r="B11" s="78"/>
      <c r="C11" s="26"/>
      <c r="D11" s="26"/>
      <c r="E11" s="27"/>
      <c r="F11" s="27"/>
      <c r="G11" s="27"/>
      <c r="H11" s="27"/>
      <c r="I11" s="28"/>
    </row>
    <row r="12" spans="1:9" x14ac:dyDescent="0.2">
      <c r="A12" s="64" t="s">
        <v>14</v>
      </c>
      <c r="B12" s="65" t="s">
        <v>70</v>
      </c>
      <c r="C12" s="26" t="s">
        <v>11</v>
      </c>
      <c r="D12" s="26">
        <v>1</v>
      </c>
      <c r="E12" s="47"/>
      <c r="F12" s="27">
        <f t="shared" ref="F12" si="0">SUM(D12*E12)</f>
        <v>0</v>
      </c>
      <c r="G12" s="48">
        <v>0</v>
      </c>
      <c r="H12" s="48">
        <f t="shared" ref="H12" si="1">SUM(D12*G12)</f>
        <v>0</v>
      </c>
      <c r="I12" s="49">
        <f t="shared" ref="I12" si="2">SUM(F12+H12)</f>
        <v>0</v>
      </c>
    </row>
    <row r="13" spans="1:9" x14ac:dyDescent="0.2">
      <c r="A13" s="66" t="s">
        <v>16</v>
      </c>
      <c r="B13" s="65" t="s">
        <v>61</v>
      </c>
      <c r="C13" s="26" t="s">
        <v>11</v>
      </c>
      <c r="D13" s="26">
        <v>1</v>
      </c>
      <c r="E13" s="47"/>
      <c r="F13" s="27">
        <f t="shared" ref="F13:F19" si="3">SUM(D13*E13)</f>
        <v>0</v>
      </c>
      <c r="G13" s="48">
        <v>0</v>
      </c>
      <c r="H13" s="48">
        <f t="shared" ref="H13:H20" si="4">SUM(D13*G13)</f>
        <v>0</v>
      </c>
      <c r="I13" s="49">
        <f t="shared" ref="I13:I20" si="5">SUM(F13+H13)</f>
        <v>0</v>
      </c>
    </row>
    <row r="14" spans="1:9" x14ac:dyDescent="0.2">
      <c r="A14" s="66" t="s">
        <v>17</v>
      </c>
      <c r="B14" s="65" t="s">
        <v>62</v>
      </c>
      <c r="C14" s="26" t="s">
        <v>11</v>
      </c>
      <c r="D14" s="26">
        <v>1</v>
      </c>
      <c r="E14" s="47"/>
      <c r="F14" s="27">
        <f t="shared" si="3"/>
        <v>0</v>
      </c>
      <c r="G14" s="48">
        <v>0</v>
      </c>
      <c r="H14" s="48">
        <f t="shared" si="4"/>
        <v>0</v>
      </c>
      <c r="I14" s="49">
        <f t="shared" si="5"/>
        <v>0</v>
      </c>
    </row>
    <row r="15" spans="1:9" x14ac:dyDescent="0.2">
      <c r="A15" s="66" t="s">
        <v>18</v>
      </c>
      <c r="B15" s="65" t="s">
        <v>63</v>
      </c>
      <c r="C15" s="26" t="s">
        <v>11</v>
      </c>
      <c r="D15" s="26">
        <v>26</v>
      </c>
      <c r="E15" s="47"/>
      <c r="F15" s="27">
        <f t="shared" si="3"/>
        <v>0</v>
      </c>
      <c r="G15" s="48">
        <v>0</v>
      </c>
      <c r="H15" s="48">
        <f t="shared" si="4"/>
        <v>0</v>
      </c>
      <c r="I15" s="49">
        <f t="shared" si="5"/>
        <v>0</v>
      </c>
    </row>
    <row r="16" spans="1:9" x14ac:dyDescent="0.2">
      <c r="A16" s="66" t="s">
        <v>19</v>
      </c>
      <c r="B16" s="65" t="s">
        <v>64</v>
      </c>
      <c r="C16" s="26" t="s">
        <v>11</v>
      </c>
      <c r="D16" s="26">
        <v>58</v>
      </c>
      <c r="E16" s="47"/>
      <c r="F16" s="27">
        <f t="shared" si="3"/>
        <v>0</v>
      </c>
      <c r="G16" s="48">
        <v>0</v>
      </c>
      <c r="H16" s="48">
        <f t="shared" si="4"/>
        <v>0</v>
      </c>
      <c r="I16" s="49">
        <f t="shared" si="5"/>
        <v>0</v>
      </c>
    </row>
    <row r="17" spans="1:9" x14ac:dyDescent="0.2">
      <c r="A17" s="66" t="s">
        <v>20</v>
      </c>
      <c r="B17" s="65" t="s">
        <v>65</v>
      </c>
      <c r="C17" s="26" t="s">
        <v>11</v>
      </c>
      <c r="D17" s="26">
        <v>58</v>
      </c>
      <c r="E17" s="47"/>
      <c r="F17" s="27">
        <f t="shared" si="3"/>
        <v>0</v>
      </c>
      <c r="G17" s="48">
        <v>0</v>
      </c>
      <c r="H17" s="48">
        <f t="shared" si="4"/>
        <v>0</v>
      </c>
      <c r="I17" s="49">
        <f t="shared" si="5"/>
        <v>0</v>
      </c>
    </row>
    <row r="18" spans="1:9" x14ac:dyDescent="0.2">
      <c r="A18" s="66" t="s">
        <v>21</v>
      </c>
      <c r="B18" s="65" t="s">
        <v>66</v>
      </c>
      <c r="C18" s="26" t="s">
        <v>11</v>
      </c>
      <c r="D18" s="26">
        <v>4</v>
      </c>
      <c r="E18" s="47"/>
      <c r="F18" s="27">
        <f t="shared" si="3"/>
        <v>0</v>
      </c>
      <c r="G18" s="48">
        <v>0</v>
      </c>
      <c r="H18" s="48">
        <f t="shared" si="4"/>
        <v>0</v>
      </c>
      <c r="I18" s="49">
        <f t="shared" si="5"/>
        <v>0</v>
      </c>
    </row>
    <row r="19" spans="1:9" x14ac:dyDescent="0.2">
      <c r="A19" s="66" t="s">
        <v>22</v>
      </c>
      <c r="B19" s="65" t="s">
        <v>67</v>
      </c>
      <c r="C19" s="26" t="s">
        <v>11</v>
      </c>
      <c r="D19" s="26">
        <v>4</v>
      </c>
      <c r="E19" s="47"/>
      <c r="F19" s="27">
        <f t="shared" si="3"/>
        <v>0</v>
      </c>
      <c r="G19" s="48">
        <v>0</v>
      </c>
      <c r="H19" s="48">
        <f t="shared" si="4"/>
        <v>0</v>
      </c>
      <c r="I19" s="49">
        <f t="shared" si="5"/>
        <v>0</v>
      </c>
    </row>
    <row r="20" spans="1:9" x14ac:dyDescent="0.2">
      <c r="A20" s="66" t="s">
        <v>23</v>
      </c>
      <c r="B20" s="65" t="s">
        <v>68</v>
      </c>
      <c r="C20" s="26" t="s">
        <v>11</v>
      </c>
      <c r="D20" s="26">
        <v>62</v>
      </c>
      <c r="E20" s="47"/>
      <c r="F20" s="27">
        <f>SUM(D20*E20)</f>
        <v>0</v>
      </c>
      <c r="G20" s="48">
        <v>0</v>
      </c>
      <c r="H20" s="48">
        <f t="shared" si="4"/>
        <v>0</v>
      </c>
      <c r="I20" s="49">
        <f t="shared" si="5"/>
        <v>0</v>
      </c>
    </row>
    <row r="21" spans="1:9" x14ac:dyDescent="0.2">
      <c r="A21" s="66" t="s">
        <v>24</v>
      </c>
      <c r="B21" s="65" t="s">
        <v>69</v>
      </c>
      <c r="C21" s="26" t="s">
        <v>11</v>
      </c>
      <c r="D21" s="26">
        <v>5</v>
      </c>
      <c r="E21" s="47"/>
      <c r="F21" s="27">
        <f t="shared" ref="F21:F22" si="6">SUM(D21*E21)</f>
        <v>0</v>
      </c>
      <c r="G21" s="48">
        <v>0</v>
      </c>
      <c r="H21" s="48">
        <f t="shared" ref="H21:H22" si="7">SUM(D21*G21)</f>
        <v>0</v>
      </c>
      <c r="I21" s="49">
        <f t="shared" ref="I21:I22" si="8">SUM(F21+H21)</f>
        <v>0</v>
      </c>
    </row>
    <row r="22" spans="1:9" ht="14.25" customHeight="1" x14ac:dyDescent="0.2">
      <c r="A22" s="38" t="s">
        <v>15</v>
      </c>
      <c r="B22" s="40" t="s">
        <v>78</v>
      </c>
      <c r="C22" s="26" t="s">
        <v>11</v>
      </c>
      <c r="D22" s="26">
        <v>1</v>
      </c>
      <c r="E22" s="47"/>
      <c r="F22" s="27">
        <f t="shared" si="6"/>
        <v>0</v>
      </c>
      <c r="G22" s="48">
        <v>0</v>
      </c>
      <c r="H22" s="48">
        <f t="shared" si="7"/>
        <v>0</v>
      </c>
      <c r="I22" s="49">
        <f t="shared" si="8"/>
        <v>0</v>
      </c>
    </row>
    <row r="23" spans="1:9" ht="15" customHeight="1" x14ac:dyDescent="0.2">
      <c r="A23" s="39" t="s">
        <v>25</v>
      </c>
      <c r="B23" s="40" t="s">
        <v>77</v>
      </c>
      <c r="C23" s="26" t="s">
        <v>11</v>
      </c>
      <c r="D23" s="26">
        <v>5</v>
      </c>
      <c r="E23" s="47"/>
      <c r="F23" s="27">
        <f t="shared" ref="F23:F32" si="9">SUM(D23*E23)</f>
        <v>0</v>
      </c>
      <c r="G23" s="48">
        <v>0</v>
      </c>
      <c r="H23" s="48">
        <f t="shared" ref="H23:H31" si="10">SUM(D23*G23)</f>
        <v>0</v>
      </c>
      <c r="I23" s="49">
        <f t="shared" ref="I23:I31" si="11">SUM(F23+H23)</f>
        <v>0</v>
      </c>
    </row>
    <row r="24" spans="1:9" x14ac:dyDescent="0.2">
      <c r="A24" s="42"/>
      <c r="B24" s="43"/>
      <c r="C24" s="26"/>
      <c r="D24" s="26"/>
      <c r="E24" s="27"/>
      <c r="F24" s="27"/>
      <c r="G24" s="48"/>
      <c r="H24" s="48"/>
      <c r="I24" s="50">
        <f>SUM(I12:I23)</f>
        <v>0</v>
      </c>
    </row>
    <row r="25" spans="1:9" x14ac:dyDescent="0.2">
      <c r="A25" s="77" t="s">
        <v>27</v>
      </c>
      <c r="B25" s="78"/>
      <c r="C25" s="26"/>
      <c r="D25" s="26"/>
      <c r="E25" s="27"/>
      <c r="F25" s="27"/>
      <c r="G25" s="48"/>
      <c r="H25" s="48"/>
      <c r="I25" s="49"/>
    </row>
    <row r="26" spans="1:9" x14ac:dyDescent="0.2">
      <c r="A26" s="39" t="s">
        <v>28</v>
      </c>
      <c r="B26" s="40" t="s">
        <v>29</v>
      </c>
      <c r="C26" s="26" t="s">
        <v>11</v>
      </c>
      <c r="D26" s="26">
        <v>74</v>
      </c>
      <c r="E26" s="47"/>
      <c r="F26" s="27">
        <f t="shared" si="9"/>
        <v>0</v>
      </c>
      <c r="G26" s="48">
        <v>0</v>
      </c>
      <c r="H26" s="48">
        <f t="shared" si="10"/>
        <v>0</v>
      </c>
      <c r="I26" s="49">
        <f t="shared" si="11"/>
        <v>0</v>
      </c>
    </row>
    <row r="27" spans="1:9" ht="63" customHeight="1" x14ac:dyDescent="0.2">
      <c r="A27" s="39" t="s">
        <v>30</v>
      </c>
      <c r="B27" s="40" t="s">
        <v>31</v>
      </c>
      <c r="C27" s="26" t="s">
        <v>11</v>
      </c>
      <c r="D27" s="26">
        <v>59</v>
      </c>
      <c r="E27" s="47"/>
      <c r="F27" s="27">
        <f t="shared" si="9"/>
        <v>0</v>
      </c>
      <c r="G27" s="48">
        <v>0</v>
      </c>
      <c r="H27" s="48">
        <f t="shared" si="10"/>
        <v>0</v>
      </c>
      <c r="I27" s="49">
        <f t="shared" si="11"/>
        <v>0</v>
      </c>
    </row>
    <row r="28" spans="1:9" x14ac:dyDescent="0.2">
      <c r="A28" s="39" t="s">
        <v>32</v>
      </c>
      <c r="B28" s="40" t="s">
        <v>79</v>
      </c>
      <c r="C28" s="26" t="s">
        <v>11</v>
      </c>
      <c r="D28" s="26">
        <v>26</v>
      </c>
      <c r="E28" s="47"/>
      <c r="F28" s="27">
        <f t="shared" si="9"/>
        <v>0</v>
      </c>
      <c r="G28" s="48">
        <v>0</v>
      </c>
      <c r="H28" s="48">
        <f t="shared" si="10"/>
        <v>0</v>
      </c>
      <c r="I28" s="49">
        <f t="shared" si="11"/>
        <v>0</v>
      </c>
    </row>
    <row r="29" spans="1:9" x14ac:dyDescent="0.2">
      <c r="A29" s="42"/>
      <c r="B29" s="43"/>
      <c r="C29" s="26"/>
      <c r="D29" s="26"/>
      <c r="E29" s="27"/>
      <c r="F29" s="27"/>
      <c r="G29" s="48"/>
      <c r="H29" s="48"/>
      <c r="I29" s="50">
        <f>SUM(I26:I28)</f>
        <v>0</v>
      </c>
    </row>
    <row r="30" spans="1:9" x14ac:dyDescent="0.2">
      <c r="A30" s="77" t="s">
        <v>58</v>
      </c>
      <c r="B30" s="78"/>
      <c r="C30" s="26"/>
      <c r="D30" s="26"/>
      <c r="E30" s="27"/>
      <c r="F30" s="27"/>
      <c r="G30" s="48"/>
      <c r="H30" s="48"/>
      <c r="I30" s="49"/>
    </row>
    <row r="31" spans="1:9" x14ac:dyDescent="0.2">
      <c r="A31" s="39" t="s">
        <v>34</v>
      </c>
      <c r="B31" s="40" t="s">
        <v>71</v>
      </c>
      <c r="C31" s="26" t="s">
        <v>59</v>
      </c>
      <c r="D31" s="26">
        <v>2800</v>
      </c>
      <c r="E31" s="47"/>
      <c r="F31" s="27">
        <f t="shared" si="9"/>
        <v>0</v>
      </c>
      <c r="G31" s="48">
        <v>0</v>
      </c>
      <c r="H31" s="48">
        <f t="shared" si="10"/>
        <v>0</v>
      </c>
      <c r="I31" s="49">
        <f t="shared" si="11"/>
        <v>0</v>
      </c>
    </row>
    <row r="32" spans="1:9" x14ac:dyDescent="0.2">
      <c r="A32" s="39">
        <v>84197</v>
      </c>
      <c r="B32" s="40" t="s">
        <v>35</v>
      </c>
      <c r="C32" s="26" t="s">
        <v>59</v>
      </c>
      <c r="D32" s="26">
        <v>250</v>
      </c>
      <c r="E32" s="47"/>
      <c r="F32" s="27">
        <f t="shared" si="9"/>
        <v>0</v>
      </c>
      <c r="G32" s="48">
        <v>0</v>
      </c>
      <c r="H32" s="48">
        <f t="shared" ref="H32:H53" si="12">SUM(D32*G32)</f>
        <v>0</v>
      </c>
      <c r="I32" s="49">
        <f t="shared" ref="I32:I53" si="13">SUM(F32+H32)</f>
        <v>0</v>
      </c>
    </row>
    <row r="33" spans="1:9" x14ac:dyDescent="0.2">
      <c r="A33" s="39">
        <v>20603</v>
      </c>
      <c r="B33" s="40" t="s">
        <v>36</v>
      </c>
      <c r="C33" s="26" t="s">
        <v>11</v>
      </c>
      <c r="D33" s="26">
        <v>100</v>
      </c>
      <c r="E33" s="47"/>
      <c r="F33" s="27">
        <f t="shared" ref="F33:F53" si="14">SUM(D33*E33)</f>
        <v>0</v>
      </c>
      <c r="G33" s="48">
        <v>0</v>
      </c>
      <c r="H33" s="48">
        <f t="shared" si="12"/>
        <v>0</v>
      </c>
      <c r="I33" s="49">
        <f t="shared" si="13"/>
        <v>0</v>
      </c>
    </row>
    <row r="34" spans="1:9" x14ac:dyDescent="0.2">
      <c r="A34" s="39">
        <v>20624</v>
      </c>
      <c r="B34" s="40" t="s">
        <v>37</v>
      </c>
      <c r="C34" s="26" t="s">
        <v>11</v>
      </c>
      <c r="D34" s="26">
        <v>80</v>
      </c>
      <c r="E34" s="47"/>
      <c r="F34" s="27">
        <f t="shared" si="14"/>
        <v>0</v>
      </c>
      <c r="G34" s="48">
        <v>0</v>
      </c>
      <c r="H34" s="48">
        <f t="shared" si="12"/>
        <v>0</v>
      </c>
      <c r="I34" s="49">
        <f t="shared" si="13"/>
        <v>0</v>
      </c>
    </row>
    <row r="35" spans="1:9" x14ac:dyDescent="0.2">
      <c r="A35" s="39" t="s">
        <v>38</v>
      </c>
      <c r="B35" s="40" t="s">
        <v>39</v>
      </c>
      <c r="C35" s="26" t="s">
        <v>59</v>
      </c>
      <c r="D35" s="26">
        <v>220</v>
      </c>
      <c r="E35" s="47"/>
      <c r="F35" s="27">
        <f t="shared" si="14"/>
        <v>0</v>
      </c>
      <c r="G35" s="48">
        <v>0</v>
      </c>
      <c r="H35" s="48">
        <f t="shared" si="12"/>
        <v>0</v>
      </c>
      <c r="I35" s="49">
        <f t="shared" si="13"/>
        <v>0</v>
      </c>
    </row>
    <row r="36" spans="1:9" x14ac:dyDescent="0.2">
      <c r="A36" s="39" t="s">
        <v>40</v>
      </c>
      <c r="B36" s="40" t="s">
        <v>41</v>
      </c>
      <c r="C36" s="26" t="s">
        <v>60</v>
      </c>
      <c r="D36" s="26">
        <v>5</v>
      </c>
      <c r="E36" s="47"/>
      <c r="F36" s="27">
        <f t="shared" si="14"/>
        <v>0</v>
      </c>
      <c r="G36" s="48">
        <v>0</v>
      </c>
      <c r="H36" s="48">
        <f t="shared" si="12"/>
        <v>0</v>
      </c>
      <c r="I36" s="49">
        <f t="shared" si="13"/>
        <v>0</v>
      </c>
    </row>
    <row r="37" spans="1:9" x14ac:dyDescent="0.2">
      <c r="A37" s="39"/>
      <c r="B37" s="40" t="s">
        <v>33</v>
      </c>
      <c r="C37" s="26" t="s">
        <v>13</v>
      </c>
      <c r="D37" s="26">
        <v>1</v>
      </c>
      <c r="E37" s="48">
        <v>0</v>
      </c>
      <c r="F37" s="48">
        <f>SUM(D37*E37)</f>
        <v>0</v>
      </c>
      <c r="G37" s="47"/>
      <c r="H37" s="27">
        <f>SUM(D37*G37)</f>
        <v>0</v>
      </c>
      <c r="I37" s="28">
        <f>SUM(F37+H37)</f>
        <v>0</v>
      </c>
    </row>
    <row r="38" spans="1:9" x14ac:dyDescent="0.2">
      <c r="A38" s="39"/>
      <c r="B38" s="40" t="s">
        <v>42</v>
      </c>
      <c r="C38" s="26" t="s">
        <v>13</v>
      </c>
      <c r="D38" s="26">
        <v>1</v>
      </c>
      <c r="E38" s="48">
        <v>0</v>
      </c>
      <c r="F38" s="48">
        <f t="shared" si="14"/>
        <v>0</v>
      </c>
      <c r="G38" s="47"/>
      <c r="H38" s="27">
        <f t="shared" si="12"/>
        <v>0</v>
      </c>
      <c r="I38" s="28">
        <f t="shared" si="13"/>
        <v>0</v>
      </c>
    </row>
    <row r="39" spans="1:9" x14ac:dyDescent="0.2">
      <c r="A39" s="39"/>
      <c r="B39" s="40" t="s">
        <v>43</v>
      </c>
      <c r="C39" s="26" t="s">
        <v>13</v>
      </c>
      <c r="D39" s="26">
        <v>1</v>
      </c>
      <c r="E39" s="48">
        <v>0</v>
      </c>
      <c r="F39" s="48">
        <f t="shared" si="14"/>
        <v>0</v>
      </c>
      <c r="G39" s="47"/>
      <c r="H39" s="27">
        <f t="shared" si="12"/>
        <v>0</v>
      </c>
      <c r="I39" s="28">
        <f t="shared" si="13"/>
        <v>0</v>
      </c>
    </row>
    <row r="40" spans="1:9" x14ac:dyDescent="0.2">
      <c r="A40" s="39"/>
      <c r="B40" s="40" t="s">
        <v>44</v>
      </c>
      <c r="C40" s="26" t="s">
        <v>13</v>
      </c>
      <c r="D40" s="26">
        <v>1</v>
      </c>
      <c r="E40" s="48">
        <v>0</v>
      </c>
      <c r="F40" s="48">
        <f t="shared" si="14"/>
        <v>0</v>
      </c>
      <c r="G40" s="47"/>
      <c r="H40" s="27">
        <f t="shared" si="12"/>
        <v>0</v>
      </c>
      <c r="I40" s="28">
        <f t="shared" si="13"/>
        <v>0</v>
      </c>
    </row>
    <row r="41" spans="1:9" x14ac:dyDescent="0.2">
      <c r="A41" s="39"/>
      <c r="B41" s="40" t="s">
        <v>45</v>
      </c>
      <c r="C41" s="26" t="s">
        <v>13</v>
      </c>
      <c r="D41" s="26">
        <v>1</v>
      </c>
      <c r="E41" s="48">
        <v>0</v>
      </c>
      <c r="F41" s="48">
        <f t="shared" si="14"/>
        <v>0</v>
      </c>
      <c r="G41" s="47"/>
      <c r="H41" s="27">
        <f t="shared" si="12"/>
        <v>0</v>
      </c>
      <c r="I41" s="28">
        <f t="shared" si="13"/>
        <v>0</v>
      </c>
    </row>
    <row r="42" spans="1:9" x14ac:dyDescent="0.2">
      <c r="A42" s="39"/>
      <c r="B42" s="40" t="s">
        <v>46</v>
      </c>
      <c r="C42" s="26" t="s">
        <v>13</v>
      </c>
      <c r="D42" s="26">
        <v>1</v>
      </c>
      <c r="E42" s="48">
        <v>0</v>
      </c>
      <c r="F42" s="48">
        <f t="shared" si="14"/>
        <v>0</v>
      </c>
      <c r="G42" s="47"/>
      <c r="H42" s="27">
        <f t="shared" si="12"/>
        <v>0</v>
      </c>
      <c r="I42" s="28">
        <f t="shared" si="13"/>
        <v>0</v>
      </c>
    </row>
    <row r="43" spans="1:9" x14ac:dyDescent="0.2">
      <c r="A43" s="39"/>
      <c r="B43" s="40" t="s">
        <v>47</v>
      </c>
      <c r="C43" s="26" t="s">
        <v>13</v>
      </c>
      <c r="D43" s="26">
        <v>1</v>
      </c>
      <c r="E43" s="48">
        <v>0</v>
      </c>
      <c r="F43" s="48">
        <f t="shared" si="14"/>
        <v>0</v>
      </c>
      <c r="G43" s="47"/>
      <c r="H43" s="27">
        <f t="shared" si="12"/>
        <v>0</v>
      </c>
      <c r="I43" s="28">
        <f t="shared" si="13"/>
        <v>0</v>
      </c>
    </row>
    <row r="44" spans="1:9" x14ac:dyDescent="0.2">
      <c r="A44" s="39"/>
      <c r="B44" s="40" t="s">
        <v>48</v>
      </c>
      <c r="C44" s="26" t="s">
        <v>13</v>
      </c>
      <c r="D44" s="26">
        <v>1</v>
      </c>
      <c r="E44" s="48">
        <v>0</v>
      </c>
      <c r="F44" s="48">
        <f t="shared" si="14"/>
        <v>0</v>
      </c>
      <c r="G44" s="47"/>
      <c r="H44" s="27">
        <f t="shared" si="12"/>
        <v>0</v>
      </c>
      <c r="I44" s="28">
        <f t="shared" si="13"/>
        <v>0</v>
      </c>
    </row>
    <row r="45" spans="1:9" x14ac:dyDescent="0.2">
      <c r="A45" s="39"/>
      <c r="B45" s="40" t="s">
        <v>49</v>
      </c>
      <c r="C45" s="26" t="s">
        <v>13</v>
      </c>
      <c r="D45" s="26">
        <v>1</v>
      </c>
      <c r="E45" s="48">
        <v>0</v>
      </c>
      <c r="F45" s="48">
        <f t="shared" si="14"/>
        <v>0</v>
      </c>
      <c r="G45" s="47"/>
      <c r="H45" s="27">
        <f t="shared" si="12"/>
        <v>0</v>
      </c>
      <c r="I45" s="28">
        <f t="shared" si="13"/>
        <v>0</v>
      </c>
    </row>
    <row r="46" spans="1:9" x14ac:dyDescent="0.2">
      <c r="A46" s="39"/>
      <c r="B46" s="40" t="s">
        <v>50</v>
      </c>
      <c r="C46" s="26" t="s">
        <v>13</v>
      </c>
      <c r="D46" s="26">
        <v>1</v>
      </c>
      <c r="E46" s="48">
        <v>0</v>
      </c>
      <c r="F46" s="48">
        <f t="shared" si="14"/>
        <v>0</v>
      </c>
      <c r="G46" s="47"/>
      <c r="H46" s="27">
        <f t="shared" si="12"/>
        <v>0</v>
      </c>
      <c r="I46" s="28">
        <f t="shared" si="13"/>
        <v>0</v>
      </c>
    </row>
    <row r="47" spans="1:9" x14ac:dyDescent="0.2">
      <c r="A47" s="36"/>
      <c r="B47" s="40" t="s">
        <v>51</v>
      </c>
      <c r="C47" s="26" t="s">
        <v>13</v>
      </c>
      <c r="D47" s="26">
        <v>1</v>
      </c>
      <c r="E47" s="48">
        <v>0</v>
      </c>
      <c r="F47" s="48">
        <f t="shared" si="14"/>
        <v>0</v>
      </c>
      <c r="G47" s="47"/>
      <c r="H47" s="27">
        <f t="shared" si="12"/>
        <v>0</v>
      </c>
      <c r="I47" s="28">
        <f t="shared" si="13"/>
        <v>0</v>
      </c>
    </row>
    <row r="48" spans="1:9" x14ac:dyDescent="0.2">
      <c r="A48" s="36"/>
      <c r="B48" s="40" t="s">
        <v>52</v>
      </c>
      <c r="C48" s="26" t="s">
        <v>13</v>
      </c>
      <c r="D48" s="26">
        <v>1</v>
      </c>
      <c r="E48" s="48">
        <v>0</v>
      </c>
      <c r="F48" s="48">
        <f t="shared" si="14"/>
        <v>0</v>
      </c>
      <c r="G48" s="47"/>
      <c r="H48" s="27">
        <f t="shared" si="12"/>
        <v>0</v>
      </c>
      <c r="I48" s="28">
        <f t="shared" si="13"/>
        <v>0</v>
      </c>
    </row>
    <row r="49" spans="1:9" x14ac:dyDescent="0.2">
      <c r="A49" s="36"/>
      <c r="B49" s="40" t="s">
        <v>53</v>
      </c>
      <c r="C49" s="26" t="s">
        <v>13</v>
      </c>
      <c r="D49" s="26">
        <v>1</v>
      </c>
      <c r="E49" s="48">
        <v>0</v>
      </c>
      <c r="F49" s="48">
        <f t="shared" si="14"/>
        <v>0</v>
      </c>
      <c r="G49" s="47"/>
      <c r="H49" s="27">
        <f t="shared" si="12"/>
        <v>0</v>
      </c>
      <c r="I49" s="28">
        <f t="shared" si="13"/>
        <v>0</v>
      </c>
    </row>
    <row r="50" spans="1:9" x14ac:dyDescent="0.2">
      <c r="A50" s="35"/>
      <c r="B50" s="40" t="s">
        <v>54</v>
      </c>
      <c r="C50" s="26" t="s">
        <v>13</v>
      </c>
      <c r="D50" s="26">
        <v>1</v>
      </c>
      <c r="E50" s="48">
        <v>0</v>
      </c>
      <c r="F50" s="48">
        <f t="shared" si="14"/>
        <v>0</v>
      </c>
      <c r="G50" s="47"/>
      <c r="H50" s="27">
        <f t="shared" si="12"/>
        <v>0</v>
      </c>
      <c r="I50" s="28">
        <f t="shared" si="13"/>
        <v>0</v>
      </c>
    </row>
    <row r="51" spans="1:9" x14ac:dyDescent="0.2">
      <c r="A51" s="35"/>
      <c r="B51" s="40" t="s">
        <v>80</v>
      </c>
      <c r="C51" s="26" t="s">
        <v>13</v>
      </c>
      <c r="D51" s="26">
        <v>1</v>
      </c>
      <c r="E51" s="48">
        <v>0</v>
      </c>
      <c r="F51" s="48">
        <f t="shared" si="14"/>
        <v>0</v>
      </c>
      <c r="G51" s="47"/>
      <c r="H51" s="27">
        <f t="shared" si="12"/>
        <v>0</v>
      </c>
      <c r="I51" s="28">
        <f t="shared" si="13"/>
        <v>0</v>
      </c>
    </row>
    <row r="52" spans="1:9" x14ac:dyDescent="0.2">
      <c r="A52" s="35"/>
      <c r="B52" s="40" t="s">
        <v>55</v>
      </c>
      <c r="C52" s="26" t="s">
        <v>13</v>
      </c>
      <c r="D52" s="26">
        <v>1</v>
      </c>
      <c r="E52" s="48">
        <v>0</v>
      </c>
      <c r="F52" s="48">
        <f t="shared" si="14"/>
        <v>0</v>
      </c>
      <c r="G52" s="47"/>
      <c r="H52" s="27">
        <f t="shared" si="12"/>
        <v>0</v>
      </c>
      <c r="I52" s="28">
        <f t="shared" si="13"/>
        <v>0</v>
      </c>
    </row>
    <row r="53" spans="1:9" x14ac:dyDescent="0.2">
      <c r="A53" s="35"/>
      <c r="B53" s="40" t="s">
        <v>56</v>
      </c>
      <c r="C53" s="26" t="s">
        <v>13</v>
      </c>
      <c r="D53" s="26">
        <v>1</v>
      </c>
      <c r="E53" s="48">
        <v>0</v>
      </c>
      <c r="F53" s="48">
        <f t="shared" si="14"/>
        <v>0</v>
      </c>
      <c r="G53" s="47"/>
      <c r="H53" s="27">
        <f t="shared" si="12"/>
        <v>0</v>
      </c>
      <c r="I53" s="28">
        <f t="shared" si="13"/>
        <v>0</v>
      </c>
    </row>
    <row r="54" spans="1:9" x14ac:dyDescent="0.2">
      <c r="A54" s="35"/>
      <c r="B54" s="40" t="s">
        <v>57</v>
      </c>
      <c r="C54" s="26" t="s">
        <v>13</v>
      </c>
      <c r="D54" s="26">
        <v>1</v>
      </c>
      <c r="E54" s="48">
        <v>0</v>
      </c>
      <c r="F54" s="48">
        <f t="shared" ref="F54" si="15">SUM(D54*E54)</f>
        <v>0</v>
      </c>
      <c r="G54" s="47"/>
      <c r="H54" s="27">
        <f t="shared" ref="H54" si="16">SUM(D54*G54)</f>
        <v>0</v>
      </c>
      <c r="I54" s="28">
        <f t="shared" ref="I54" si="17">SUM(F54+H54)</f>
        <v>0</v>
      </c>
    </row>
    <row r="55" spans="1:9" x14ac:dyDescent="0.2">
      <c r="A55" s="35"/>
      <c r="B55" s="40"/>
      <c r="C55" s="26"/>
      <c r="D55" s="26"/>
      <c r="E55" s="27"/>
      <c r="F55" s="27"/>
      <c r="G55" s="27"/>
      <c r="H55" s="27"/>
      <c r="I55" s="44">
        <f>SUM(I31:I54)</f>
        <v>0</v>
      </c>
    </row>
    <row r="56" spans="1:9" ht="3.75" customHeight="1" thickBot="1" x14ac:dyDescent="0.25">
      <c r="A56" s="29"/>
      <c r="B56" s="30"/>
      <c r="C56" s="31"/>
      <c r="D56" s="31"/>
      <c r="E56" s="32"/>
      <c r="F56" s="32"/>
      <c r="G56" s="32"/>
      <c r="H56" s="32"/>
      <c r="I56" s="33"/>
    </row>
    <row r="57" spans="1:9" ht="12.75" thickBot="1" x14ac:dyDescent="0.25">
      <c r="A57" s="57" t="s">
        <v>1</v>
      </c>
      <c r="B57" s="58"/>
      <c r="C57" s="59"/>
      <c r="D57" s="59"/>
      <c r="E57" s="58"/>
      <c r="F57" s="60">
        <f>SUM(F12:F56)</f>
        <v>0</v>
      </c>
      <c r="G57" s="61"/>
      <c r="H57" s="60">
        <f>SUM(H12:H56)</f>
        <v>0</v>
      </c>
      <c r="I57" s="62">
        <f>I55+I29+I24</f>
        <v>0</v>
      </c>
    </row>
    <row r="58" spans="1:9" ht="12.75" thickTop="1" x14ac:dyDescent="0.2"/>
    <row r="59" spans="1:9" ht="12.75" thickBot="1" x14ac:dyDescent="0.25"/>
    <row r="60" spans="1:9" s="1" customFormat="1" ht="16.5" customHeight="1" thickTop="1" x14ac:dyDescent="0.2">
      <c r="A60" s="4" t="s">
        <v>0</v>
      </c>
      <c r="B60" s="45" t="s">
        <v>72</v>
      </c>
      <c r="C60" s="5"/>
      <c r="D60" s="5"/>
      <c r="E60" s="6"/>
      <c r="F60" s="6"/>
      <c r="G60" s="7"/>
      <c r="H60" s="6"/>
      <c r="I60" s="8"/>
    </row>
    <row r="61" spans="1:9" s="15" customFormat="1" ht="11.25" customHeight="1" thickBot="1" x14ac:dyDescent="0.25">
      <c r="A61" s="9"/>
      <c r="B61" s="10"/>
      <c r="C61" s="11"/>
      <c r="D61" s="11"/>
      <c r="E61" s="10"/>
      <c r="F61" s="11"/>
      <c r="G61" s="12"/>
      <c r="H61" s="13"/>
      <c r="I61" s="14"/>
    </row>
    <row r="62" spans="1:9" s="2" customFormat="1" ht="16.5" thickBot="1" x14ac:dyDescent="0.25">
      <c r="A62" s="51" t="s">
        <v>2</v>
      </c>
      <c r="B62" s="52"/>
      <c r="C62" s="53"/>
      <c r="D62" s="53"/>
      <c r="E62" s="52"/>
      <c r="F62" s="54"/>
      <c r="G62" s="55"/>
      <c r="H62" s="55"/>
      <c r="I62" s="56">
        <f>SUM(I71)</f>
        <v>0</v>
      </c>
    </row>
    <row r="63" spans="1:9" s="2" customFormat="1" ht="16.5" thickBot="1" x14ac:dyDescent="0.25">
      <c r="A63" s="51" t="s">
        <v>3</v>
      </c>
      <c r="B63" s="52"/>
      <c r="C63" s="53"/>
      <c r="D63" s="53"/>
      <c r="E63" s="52"/>
      <c r="F63" s="52"/>
      <c r="G63" s="55"/>
      <c r="H63" s="55"/>
      <c r="I63" s="56">
        <f>SUM(I64-I62)</f>
        <v>0</v>
      </c>
    </row>
    <row r="64" spans="1:9" s="2" customFormat="1" ht="16.5" thickBot="1" x14ac:dyDescent="0.25">
      <c r="A64" s="51" t="s">
        <v>4</v>
      </c>
      <c r="B64" s="52"/>
      <c r="C64" s="53"/>
      <c r="D64" s="53"/>
      <c r="E64" s="52"/>
      <c r="F64" s="52"/>
      <c r="G64" s="55"/>
      <c r="H64" s="55"/>
      <c r="I64" s="56">
        <f>SUM(I62*1.21)</f>
        <v>0</v>
      </c>
    </row>
    <row r="65" spans="1:9" ht="21" customHeight="1" thickBot="1" x14ac:dyDescent="0.25">
      <c r="A65" s="72" t="s">
        <v>74</v>
      </c>
      <c r="B65" s="73"/>
      <c r="C65" s="73"/>
      <c r="D65" s="73"/>
      <c r="E65" s="73"/>
      <c r="F65" s="73"/>
      <c r="G65" s="73"/>
      <c r="H65" s="73"/>
      <c r="I65" s="74"/>
    </row>
    <row r="66" spans="1:9" ht="27" customHeight="1" thickBot="1" x14ac:dyDescent="0.25">
      <c r="A66" s="17" t="s">
        <v>12</v>
      </c>
      <c r="B66" s="18" t="s">
        <v>5</v>
      </c>
      <c r="C66" s="18"/>
      <c r="D66" s="18"/>
      <c r="E66" s="19" t="s">
        <v>6</v>
      </c>
      <c r="F66" s="19" t="s">
        <v>7</v>
      </c>
      <c r="G66" s="19" t="s">
        <v>8</v>
      </c>
      <c r="H66" s="19" t="s">
        <v>9</v>
      </c>
      <c r="I66" s="20" t="s">
        <v>10</v>
      </c>
    </row>
    <row r="67" spans="1:9" ht="6" customHeight="1" x14ac:dyDescent="0.2">
      <c r="A67" s="21"/>
      <c r="B67" s="22"/>
      <c r="C67" s="23"/>
      <c r="D67" s="23"/>
      <c r="E67" s="27"/>
      <c r="F67" s="24"/>
      <c r="G67" s="24"/>
      <c r="H67" s="24"/>
      <c r="I67" s="25"/>
    </row>
    <row r="68" spans="1:9" x14ac:dyDescent="0.2">
      <c r="A68" s="37"/>
      <c r="B68" s="40" t="s">
        <v>75</v>
      </c>
      <c r="C68" s="26" t="s">
        <v>11</v>
      </c>
      <c r="D68" s="26">
        <v>3</v>
      </c>
      <c r="E68" s="48">
        <v>0</v>
      </c>
      <c r="F68" s="48">
        <f t="shared" ref="F68" si="18">SUM(D68*E68)</f>
        <v>0</v>
      </c>
      <c r="G68" s="47"/>
      <c r="H68" s="27">
        <f t="shared" ref="H68" si="19">SUM(D68*G68)</f>
        <v>0</v>
      </c>
      <c r="I68" s="28">
        <f t="shared" ref="I68:I69" si="20">SUM(F68+H68)</f>
        <v>0</v>
      </c>
    </row>
    <row r="69" spans="1:9" x14ac:dyDescent="0.2">
      <c r="A69" s="35"/>
      <c r="B69" s="40"/>
      <c r="C69" s="26"/>
      <c r="D69" s="26"/>
      <c r="E69" s="27"/>
      <c r="F69" s="27"/>
      <c r="G69" s="27"/>
      <c r="H69" s="27"/>
      <c r="I69" s="28">
        <f t="shared" si="20"/>
        <v>0</v>
      </c>
    </row>
    <row r="70" spans="1:9" ht="3.75" customHeight="1" thickBot="1" x14ac:dyDescent="0.25">
      <c r="A70" s="29"/>
      <c r="B70" s="30"/>
      <c r="C70" s="31"/>
      <c r="D70" s="31"/>
      <c r="E70" s="32"/>
      <c r="F70" s="32"/>
      <c r="G70" s="32"/>
      <c r="H70" s="32"/>
      <c r="I70" s="33"/>
    </row>
    <row r="71" spans="1:9" ht="12.75" thickBot="1" x14ac:dyDescent="0.25">
      <c r="A71" s="57" t="s">
        <v>1</v>
      </c>
      <c r="B71" s="58"/>
      <c r="C71" s="59"/>
      <c r="D71" s="59"/>
      <c r="E71" s="58"/>
      <c r="F71" s="60">
        <f>SUM(F68:F70)</f>
        <v>0</v>
      </c>
      <c r="G71" s="61"/>
      <c r="H71" s="60">
        <f>SUM(H68:H70)</f>
        <v>0</v>
      </c>
      <c r="I71" s="62">
        <f>SUM(I68:I70)</f>
        <v>0</v>
      </c>
    </row>
    <row r="72" spans="1:9" ht="12.75" thickTop="1" x14ac:dyDescent="0.2">
      <c r="I72" s="41"/>
    </row>
    <row r="73" spans="1:9" ht="12.75" thickBot="1" x14ac:dyDescent="0.25"/>
    <row r="74" spans="1:9" s="1" customFormat="1" ht="16.5" customHeight="1" thickTop="1" x14ac:dyDescent="0.2">
      <c r="A74" s="4" t="s">
        <v>0</v>
      </c>
      <c r="B74" s="45" t="s">
        <v>72</v>
      </c>
      <c r="C74" s="5"/>
      <c r="D74" s="5"/>
      <c r="E74" s="6"/>
      <c r="F74" s="6"/>
      <c r="G74" s="7"/>
      <c r="H74" s="6"/>
      <c r="I74" s="8"/>
    </row>
    <row r="75" spans="1:9" s="15" customFormat="1" ht="15" customHeight="1" thickBot="1" x14ac:dyDescent="0.25">
      <c r="A75" s="9"/>
      <c r="B75" s="46" t="s">
        <v>76</v>
      </c>
      <c r="C75" s="11"/>
      <c r="D75" s="11"/>
      <c r="E75" s="10"/>
      <c r="F75" s="11"/>
      <c r="G75" s="12"/>
      <c r="H75" s="13"/>
      <c r="I75" s="14"/>
    </row>
    <row r="76" spans="1:9" s="2" customFormat="1" ht="16.5" thickBot="1" x14ac:dyDescent="0.25">
      <c r="A76" s="63" t="s">
        <v>2</v>
      </c>
      <c r="B76" s="52"/>
      <c r="C76" s="53"/>
      <c r="D76" s="53"/>
      <c r="E76" s="52"/>
      <c r="F76" s="54"/>
      <c r="G76" s="55"/>
      <c r="H76" s="55"/>
      <c r="I76" s="56">
        <f>I57+I71</f>
        <v>0</v>
      </c>
    </row>
    <row r="77" spans="1:9" s="2" customFormat="1" ht="16.5" thickBot="1" x14ac:dyDescent="0.25">
      <c r="A77" s="51" t="s">
        <v>3</v>
      </c>
      <c r="B77" s="52"/>
      <c r="C77" s="53"/>
      <c r="D77" s="53"/>
      <c r="E77" s="52"/>
      <c r="F77" s="52"/>
      <c r="G77" s="55"/>
      <c r="H77" s="55"/>
      <c r="I77" s="56">
        <f>SUM(I78-I76)</f>
        <v>0</v>
      </c>
    </row>
    <row r="78" spans="1:9" s="2" customFormat="1" ht="16.5" thickBot="1" x14ac:dyDescent="0.25">
      <c r="A78" s="63" t="s">
        <v>4</v>
      </c>
      <c r="B78" s="52"/>
      <c r="C78" s="53"/>
      <c r="D78" s="53"/>
      <c r="E78" s="52"/>
      <c r="F78" s="52"/>
      <c r="G78" s="55"/>
      <c r="H78" s="55"/>
      <c r="I78" s="56">
        <f>SUM(I76*1.21)</f>
        <v>0</v>
      </c>
    </row>
    <row r="79" spans="1:9" ht="17.25" customHeight="1" x14ac:dyDescent="0.2">
      <c r="I79" s="41"/>
    </row>
    <row r="80" spans="1:9" ht="16.5" customHeight="1" x14ac:dyDescent="0.2">
      <c r="A80" s="67" t="s">
        <v>81</v>
      </c>
    </row>
    <row r="81" spans="1:9" ht="12.95" customHeight="1" x14ac:dyDescent="0.2">
      <c r="A81" s="70" t="s">
        <v>82</v>
      </c>
      <c r="B81" s="71"/>
      <c r="C81" s="71"/>
      <c r="D81" s="71"/>
      <c r="E81" s="71"/>
      <c r="F81" s="71"/>
      <c r="G81" s="71"/>
      <c r="H81" s="71"/>
      <c r="I81" s="71"/>
    </row>
    <row r="82" spans="1:9" ht="66" customHeight="1" x14ac:dyDescent="0.2">
      <c r="A82" s="68" t="s">
        <v>83</v>
      </c>
      <c r="B82" s="69"/>
      <c r="C82" s="69"/>
      <c r="D82" s="69"/>
      <c r="E82" s="69"/>
      <c r="F82" s="69"/>
      <c r="G82" s="69"/>
      <c r="H82" s="69"/>
      <c r="I82" s="69"/>
    </row>
  </sheetData>
  <sheetProtection sheet="1" objects="1" scenarios="1"/>
  <protectedRanges>
    <protectedRange sqref="G68 E12:E23 E26:E28 E31:E36 G37:G54" name="Oblast1"/>
  </protectedRanges>
  <mergeCells count="8">
    <mergeCell ref="A82:I82"/>
    <mergeCell ref="A81:I81"/>
    <mergeCell ref="A65:I65"/>
    <mergeCell ref="B1:I1"/>
    <mergeCell ref="A8:I8"/>
    <mergeCell ref="A11:B11"/>
    <mergeCell ref="A25:B25"/>
    <mergeCell ref="A30:B30"/>
  </mergeCells>
  <phoneticPr fontId="28" type="noConversion"/>
  <pageMargins left="0.19685039370078741" right="0.19685039370078741" top="0.27559055118110237" bottom="0.31496062992125984" header="0.19685039370078741" footer="0.19685039370078741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PZTS Praha 2_2025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2023-06-12T13:41:25Z</dcterms:created>
  <dcterms:modified xsi:type="dcterms:W3CDTF">2025-08-11T21:29:25Z</dcterms:modified>
</cp:coreProperties>
</file>